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ckweed\Desktop\"/>
    </mc:Choice>
  </mc:AlternateContent>
  <xr:revisionPtr revIDLastSave="0" documentId="8_{5822A65D-5C3D-4A57-AC5D-0EB955DAEF95}" xr6:coauthVersionLast="45" xr6:coauthVersionMax="45" xr10:uidLastSave="{00000000-0000-0000-0000-000000000000}"/>
  <bookViews>
    <workbookView xWindow="-28920" yWindow="-120" windowWidth="29040" windowHeight="15840" xr2:uid="{64C6764E-741D-45D0-B8EB-F8AE68394C1B}"/>
  </bookViews>
  <sheets>
    <sheet name="Sample Balance Sheet" sheetId="2" r:id="rId1"/>
    <sheet name="Balance Sheet" sheetId="1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7" i="2" l="1"/>
  <c r="F35" i="2" s="1"/>
  <c r="B37" i="2"/>
  <c r="F34" i="2" s="1"/>
  <c r="B29" i="2"/>
  <c r="B21" i="2"/>
  <c r="F33" i="2" s="1"/>
  <c r="F18" i="2"/>
  <c r="F25" i="2" s="1"/>
  <c r="F15" i="2"/>
  <c r="B10" i="2"/>
  <c r="B47" i="1"/>
  <c r="F35" i="1" s="1"/>
  <c r="B37" i="1"/>
  <c r="F34" i="1" s="1"/>
  <c r="B29" i="1"/>
  <c r="B21" i="1"/>
  <c r="F25" i="1"/>
  <c r="F15" i="1"/>
  <c r="F27" i="1" s="1"/>
  <c r="B10" i="1"/>
  <c r="F27" i="2" l="1"/>
  <c r="B49" i="2"/>
  <c r="F29" i="2" s="1"/>
  <c r="F33" i="1"/>
  <c r="B49" i="1"/>
  <c r="F29" i="1" s="1"/>
  <c r="G19" i="2"/>
  <c r="G13" i="2"/>
  <c r="G10" i="2"/>
  <c r="G23" i="2"/>
  <c r="G8" i="2"/>
  <c r="G6" i="2"/>
  <c r="G22" i="2"/>
  <c r="G20" i="2"/>
  <c r="G14" i="2"/>
  <c r="G12" i="2"/>
  <c r="G24" i="2"/>
  <c r="G21" i="2"/>
  <c r="G11" i="2"/>
  <c r="G9" i="2"/>
  <c r="G7" i="2"/>
  <c r="G5" i="2"/>
  <c r="C42" i="2"/>
  <c r="C33" i="2"/>
  <c r="C18" i="2"/>
  <c r="C9" i="2"/>
  <c r="C45" i="2"/>
  <c r="C41" i="2"/>
  <c r="C17" i="2"/>
  <c r="C15" i="2"/>
  <c r="C40" i="2"/>
  <c r="C35" i="2"/>
  <c r="C16" i="2"/>
  <c r="C8" i="2"/>
  <c r="C36" i="2"/>
  <c r="C32" i="2"/>
  <c r="C20" i="2"/>
  <c r="C14" i="2"/>
  <c r="G18" i="2"/>
  <c r="F32" i="2"/>
  <c r="G19" i="1"/>
  <c r="G13" i="1"/>
  <c r="G10" i="1"/>
  <c r="G24" i="1"/>
  <c r="G11" i="1"/>
  <c r="G7" i="1"/>
  <c r="G23" i="1"/>
  <c r="G8" i="1"/>
  <c r="G6" i="1"/>
  <c r="G21" i="1"/>
  <c r="G5" i="1"/>
  <c r="G22" i="1"/>
  <c r="G20" i="1"/>
  <c r="G14" i="1"/>
  <c r="G12" i="1"/>
  <c r="G9" i="1"/>
  <c r="G18" i="1"/>
  <c r="F32" i="1"/>
  <c r="C26" i="2" l="1"/>
  <c r="C43" i="2"/>
  <c r="C25" i="2"/>
  <c r="C44" i="2"/>
  <c r="C19" i="2"/>
  <c r="C5" i="2"/>
  <c r="C24" i="2"/>
  <c r="C46" i="2"/>
  <c r="C28" i="2"/>
  <c r="C6" i="2"/>
  <c r="C27" i="2"/>
  <c r="C13" i="2"/>
  <c r="C21" i="2" s="1"/>
  <c r="C34" i="2"/>
  <c r="C37" i="2" s="1"/>
  <c r="C7" i="2"/>
  <c r="C6" i="1"/>
  <c r="C27" i="1"/>
  <c r="C34" i="1"/>
  <c r="C20" i="1"/>
  <c r="C26" i="1"/>
  <c r="C9" i="1"/>
  <c r="C13" i="1"/>
  <c r="C33" i="1"/>
  <c r="G15" i="1"/>
  <c r="C8" i="1"/>
  <c r="C35" i="1"/>
  <c r="C32" i="1"/>
  <c r="C15" i="1"/>
  <c r="C41" i="1"/>
  <c r="C28" i="1"/>
  <c r="C18" i="1"/>
  <c r="C42" i="1"/>
  <c r="C16" i="1"/>
  <c r="C40" i="1"/>
  <c r="C36" i="1"/>
  <c r="C17" i="1"/>
  <c r="C45" i="1"/>
  <c r="C5" i="1"/>
  <c r="C24" i="1"/>
  <c r="C46" i="1"/>
  <c r="C25" i="1"/>
  <c r="C44" i="1"/>
  <c r="C43" i="1"/>
  <c r="C19" i="1"/>
  <c r="C14" i="1"/>
  <c r="C7" i="1"/>
  <c r="F36" i="2"/>
  <c r="G25" i="2"/>
  <c r="C10" i="2"/>
  <c r="G15" i="2"/>
  <c r="G25" i="1"/>
  <c r="G27" i="1" s="1"/>
  <c r="F36" i="1"/>
  <c r="C29" i="2" l="1"/>
  <c r="C47" i="2"/>
  <c r="G27" i="2"/>
  <c r="C37" i="1"/>
  <c r="C10" i="1"/>
  <c r="C47" i="1"/>
  <c r="C21" i="1"/>
  <c r="C29" i="1"/>
  <c r="G34" i="2"/>
  <c r="G33" i="2"/>
  <c r="G35" i="2"/>
  <c r="C49" i="2"/>
  <c r="G32" i="2"/>
  <c r="G34" i="1"/>
  <c r="G33" i="1"/>
  <c r="G35" i="1"/>
  <c r="G32" i="1"/>
  <c r="G36" i="1" l="1"/>
  <c r="C49" i="1"/>
  <c r="G36" i="2"/>
</calcChain>
</file>

<file path=xl/sharedStrings.xml><?xml version="1.0" encoding="utf-8"?>
<sst xmlns="http://schemas.openxmlformats.org/spreadsheetml/2006/main" count="163" uniqueCount="58">
  <si>
    <t>Sample Personal Balance Sheet</t>
  </si>
  <si>
    <t>Assets</t>
  </si>
  <si>
    <t>Liabilities</t>
  </si>
  <si>
    <t>Cash</t>
  </si>
  <si>
    <t>Outstanding Credit &amp; Loans</t>
  </si>
  <si>
    <t xml:space="preserve">   Checking Accounts</t>
  </si>
  <si>
    <t xml:space="preserve">   Credit Card 1</t>
  </si>
  <si>
    <t xml:space="preserve">   Savings Accounts</t>
  </si>
  <si>
    <t xml:space="preserve">   Credit Card 2</t>
  </si>
  <si>
    <t xml:space="preserve">   Bank CDs (&lt; 1-year)</t>
  </si>
  <si>
    <t xml:space="preserve">   Credit Card 3</t>
  </si>
  <si>
    <t xml:space="preserve">   Money Markets   </t>
  </si>
  <si>
    <t xml:space="preserve">   Auto Loan</t>
  </si>
  <si>
    <t xml:space="preserve">   Cash on Hand</t>
  </si>
  <si>
    <t xml:space="preserve">   Auto Loan 2</t>
  </si>
  <si>
    <t xml:space="preserve">Total </t>
  </si>
  <si>
    <t xml:space="preserve">   Recreational Vehicle</t>
  </si>
  <si>
    <t xml:space="preserve">   Personal Loan</t>
  </si>
  <si>
    <t>Retirement Accounts</t>
  </si>
  <si>
    <t xml:space="preserve">   Student Loans</t>
  </si>
  <si>
    <t xml:space="preserve">   Roth IRA</t>
  </si>
  <si>
    <t xml:space="preserve">   Business Loans</t>
  </si>
  <si>
    <t xml:space="preserve">   Traditional IRA</t>
  </si>
  <si>
    <t xml:space="preserve">   Misc Loans</t>
  </si>
  <si>
    <t xml:space="preserve">   Roth 401K</t>
  </si>
  <si>
    <t xml:space="preserve">   401K</t>
  </si>
  <si>
    <t xml:space="preserve">   SEP IRA</t>
  </si>
  <si>
    <t>Mortgage Debt</t>
  </si>
  <si>
    <t xml:space="preserve">   SIMPLE IRA</t>
  </si>
  <si>
    <t xml:space="preserve">   Home Mortgage</t>
  </si>
  <si>
    <t xml:space="preserve">   Pension Lump Sum</t>
  </si>
  <si>
    <t xml:space="preserve">   2nd Mortgage</t>
  </si>
  <si>
    <t xml:space="preserve">   Misc Retirement Account</t>
  </si>
  <si>
    <t xml:space="preserve">   Investment Property</t>
  </si>
  <si>
    <t>Total</t>
  </si>
  <si>
    <t xml:space="preserve">   Home Equity Line</t>
  </si>
  <si>
    <t xml:space="preserve">   Other Loan</t>
  </si>
  <si>
    <t>Non-Retirement Accounts</t>
  </si>
  <si>
    <t xml:space="preserve">   Non-Retirement Investments</t>
  </si>
  <si>
    <t xml:space="preserve">   Misc</t>
  </si>
  <si>
    <t xml:space="preserve">   Annuities + Life insurance</t>
  </si>
  <si>
    <t>Total Liabilities</t>
  </si>
  <si>
    <t xml:space="preserve">   Business Interest</t>
  </si>
  <si>
    <t>Personal Net Worth</t>
  </si>
  <si>
    <t>Real Property</t>
  </si>
  <si>
    <t xml:space="preserve">   Primary Residence</t>
  </si>
  <si>
    <t xml:space="preserve">   Rental Property</t>
  </si>
  <si>
    <t>Investments</t>
  </si>
  <si>
    <t>Personal Property</t>
  </si>
  <si>
    <t xml:space="preserve">   Misc Property</t>
  </si>
  <si>
    <t xml:space="preserve">   Autos</t>
  </si>
  <si>
    <t xml:space="preserve">   Recreational Vehicles</t>
  </si>
  <si>
    <t xml:space="preserve">   Collectibles</t>
  </si>
  <si>
    <t xml:space="preserve">   Precious Metals</t>
  </si>
  <si>
    <t xml:space="preserve">   Furniture</t>
  </si>
  <si>
    <t xml:space="preserve"> </t>
  </si>
  <si>
    <t>Total Assets</t>
  </si>
  <si>
    <t>Personal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</si>
</sst>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.0%_);_(* \(#,##0.0%\);_(* &quot;-&quot;??_);_(@_)"/>
    <numFmt numFmtId="166" formatCode="_(* #,##0.00%_);_(* \(#,##0.00%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8"/>
      <name val="Trebuchet MS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6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name val="Franklin Gothic Book"/>
      <family val="2"/>
    </font>
    <font>
      <b/>
      <sz val="10"/>
      <name val="Franklin Gothic Book"/>
      <family val="2"/>
    </font>
    <font>
      <sz val="10"/>
      <name val="Calibri"/>
      <family val="2"/>
      <scheme val="minor"/>
    </font>
    <font>
      <sz val="4"/>
      <color theme="0"/>
      <name val="Calibri"/>
      <family val="2"/>
      <scheme val="minor"/>
    </font>
    <font>
      <sz val="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6" fillId="0" borderId="4" xfId="4" applyFont="1" applyBorder="1"/>
    <xf numFmtId="164" fontId="6" fillId="0" borderId="5" xfId="5" applyNumberFormat="1" applyFont="1" applyBorder="1"/>
    <xf numFmtId="165" fontId="6" fillId="0" borderId="6" xfId="1" applyNumberFormat="1" applyFont="1" applyBorder="1" applyAlignment="1">
      <alignment horizontal="center"/>
    </xf>
    <xf numFmtId="0" fontId="5" fillId="5" borderId="7" xfId="4" applyFont="1" applyFill="1" applyBorder="1" applyAlignment="1">
      <alignment horizontal="center"/>
    </xf>
    <xf numFmtId="164" fontId="5" fillId="5" borderId="8" xfId="5" applyNumberFormat="1" applyFont="1" applyFill="1" applyBorder="1"/>
    <xf numFmtId="166" fontId="5" fillId="5" borderId="9" xfId="1" applyNumberFormat="1" applyFont="1" applyFill="1" applyBorder="1" applyAlignment="1">
      <alignment horizontal="center"/>
    </xf>
    <xf numFmtId="166" fontId="5" fillId="5" borderId="9" xfId="1" applyNumberFormat="1" applyFont="1" applyFill="1" applyBorder="1" applyAlignment="1"/>
    <xf numFmtId="0" fontId="5" fillId="5" borderId="13" xfId="4" applyFont="1" applyFill="1" applyBorder="1" applyAlignment="1">
      <alignment horizontal="center"/>
    </xf>
    <xf numFmtId="164" fontId="5" fillId="5" borderId="14" xfId="5" applyNumberFormat="1" applyFont="1" applyFill="1" applyBorder="1"/>
    <xf numFmtId="166" fontId="5" fillId="5" borderId="15" xfId="1" applyNumberFormat="1" applyFont="1" applyFill="1" applyBorder="1" applyAlignment="1">
      <alignment horizontal="center"/>
    </xf>
    <xf numFmtId="0" fontId="6" fillId="0" borderId="0" xfId="4" applyFont="1"/>
    <xf numFmtId="164" fontId="8" fillId="0" borderId="0" xfId="5" applyNumberFormat="1" applyFont="1" applyBorder="1"/>
    <xf numFmtId="9" fontId="6" fillId="0" borderId="0" xfId="6" applyFont="1" applyBorder="1" applyAlignment="1">
      <alignment horizontal="center"/>
    </xf>
    <xf numFmtId="0" fontId="2" fillId="7" borderId="8" xfId="4" applyFont="1" applyFill="1" applyBorder="1" applyAlignment="1">
      <alignment horizontal="center"/>
    </xf>
    <xf numFmtId="164" fontId="2" fillId="7" borderId="8" xfId="5" applyNumberFormat="1" applyFont="1" applyFill="1" applyBorder="1"/>
    <xf numFmtId="166" fontId="2" fillId="7" borderId="8" xfId="1" applyNumberFormat="1" applyFont="1" applyFill="1" applyBorder="1" applyAlignment="1">
      <alignment horizontal="center"/>
    </xf>
    <xf numFmtId="0" fontId="6" fillId="0" borderId="16" xfId="4" applyFont="1" applyBorder="1"/>
    <xf numFmtId="164" fontId="6" fillId="0" borderId="0" xfId="5" applyNumberFormat="1" applyFont="1" applyBorder="1"/>
    <xf numFmtId="0" fontId="9" fillId="0" borderId="0" xfId="4" applyFont="1"/>
    <xf numFmtId="0" fontId="9" fillId="0" borderId="0" xfId="4" applyFont="1" applyAlignment="1">
      <alignment horizontal="center"/>
    </xf>
    <xf numFmtId="164" fontId="9" fillId="0" borderId="0" xfId="4" applyNumberFormat="1" applyFont="1" applyAlignment="1">
      <alignment horizontal="center"/>
    </xf>
    <xf numFmtId="10" fontId="9" fillId="0" borderId="0" xfId="2" applyNumberFormat="1" applyFont="1" applyAlignment="1">
      <alignment horizontal="center"/>
    </xf>
    <xf numFmtId="0" fontId="10" fillId="0" borderId="0" xfId="4" applyFont="1" applyAlignment="1">
      <alignment horizontal="center"/>
    </xf>
    <xf numFmtId="164" fontId="10" fillId="0" borderId="0" xfId="4" applyNumberFormat="1" applyFont="1" applyAlignment="1">
      <alignment horizontal="center"/>
    </xf>
    <xf numFmtId="10" fontId="10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5" xfId="5" applyNumberFormat="1" applyFont="1" applyBorder="1" applyAlignment="1">
      <alignment vertical="top"/>
    </xf>
    <xf numFmtId="10" fontId="6" fillId="0" borderId="0" xfId="2" applyNumberFormat="1" applyFont="1"/>
    <xf numFmtId="0" fontId="11" fillId="0" borderId="0" xfId="4" applyFont="1"/>
    <xf numFmtId="0" fontId="5" fillId="8" borderId="0" xfId="4" applyFont="1" applyFill="1"/>
    <xf numFmtId="164" fontId="5" fillId="8" borderId="0" xfId="5" applyNumberFormat="1" applyFont="1" applyFill="1" applyBorder="1"/>
    <xf numFmtId="166" fontId="5" fillId="8" borderId="0" xfId="1" applyNumberFormat="1" applyFont="1" applyFill="1" applyBorder="1" applyAlignment="1">
      <alignment horizontal="center"/>
    </xf>
    <xf numFmtId="164" fontId="2" fillId="7" borderId="20" xfId="5" applyNumberFormat="1" applyFont="1" applyFill="1" applyBorder="1"/>
    <xf numFmtId="166" fontId="2" fillId="7" borderId="20" xfId="1" applyNumberFormat="1" applyFont="1" applyFill="1" applyBorder="1" applyAlignment="1">
      <alignment horizontal="center"/>
    </xf>
    <xf numFmtId="0" fontId="13" fillId="0" borderId="0" xfId="0" applyFont="1"/>
    <xf numFmtId="0" fontId="2" fillId="7" borderId="20" xfId="4" applyFont="1" applyFill="1" applyBorder="1" applyAlignment="1">
      <alignment horizontal="center"/>
    </xf>
    <xf numFmtId="0" fontId="6" fillId="6" borderId="17" xfId="4" applyFont="1" applyFill="1" applyBorder="1" applyAlignment="1">
      <alignment horizontal="center"/>
    </xf>
    <xf numFmtId="0" fontId="6" fillId="6" borderId="18" xfId="4" applyFont="1" applyFill="1" applyBorder="1" applyAlignment="1">
      <alignment horizontal="center"/>
    </xf>
    <xf numFmtId="0" fontId="6" fillId="6" borderId="19" xfId="4" applyFont="1" applyFill="1" applyBorder="1" applyAlignment="1">
      <alignment horizontal="center"/>
    </xf>
    <xf numFmtId="0" fontId="5" fillId="4" borderId="1" xfId="3" applyFont="1" applyFill="1" applyBorder="1" applyAlignment="1">
      <alignment horizontal="center"/>
    </xf>
    <xf numFmtId="0" fontId="5" fillId="4" borderId="2" xfId="3" applyFont="1" applyFill="1" applyBorder="1" applyAlignment="1">
      <alignment horizontal="center"/>
    </xf>
    <xf numFmtId="0" fontId="5" fillId="4" borderId="3" xfId="3" applyFont="1" applyFill="1" applyBorder="1" applyAlignment="1">
      <alignment horizontal="center"/>
    </xf>
    <xf numFmtId="0" fontId="7" fillId="6" borderId="10" xfId="4" applyFont="1" applyFill="1" applyBorder="1" applyAlignment="1">
      <alignment horizontal="center"/>
    </xf>
    <xf numFmtId="0" fontId="7" fillId="6" borderId="11" xfId="4" applyFont="1" applyFill="1" applyBorder="1" applyAlignment="1">
      <alignment horizontal="center"/>
    </xf>
    <xf numFmtId="0" fontId="7" fillId="6" borderId="12" xfId="4" applyFont="1" applyFill="1" applyBorder="1" applyAlignment="1">
      <alignment horizontal="center"/>
    </xf>
    <xf numFmtId="0" fontId="6" fillId="6" borderId="10" xfId="4" applyFont="1" applyFill="1" applyBorder="1" applyAlignment="1">
      <alignment horizontal="center"/>
    </xf>
    <xf numFmtId="0" fontId="6" fillId="6" borderId="11" xfId="4" applyFont="1" applyFill="1" applyBorder="1" applyAlignment="1">
      <alignment horizontal="center"/>
    </xf>
    <xf numFmtId="0" fontId="6" fillId="6" borderId="12" xfId="4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3" borderId="1" xfId="3" applyFont="1" applyFill="1" applyBorder="1" applyAlignment="1">
      <alignment horizontal="center"/>
    </xf>
    <xf numFmtId="0" fontId="2" fillId="3" borderId="2" xfId="3" applyFont="1" applyFill="1" applyBorder="1" applyAlignment="1">
      <alignment horizontal="center"/>
    </xf>
    <xf numFmtId="0" fontId="2" fillId="3" borderId="3" xfId="3" applyFont="1" applyFill="1" applyBorder="1" applyAlignment="1">
      <alignment horizontal="center"/>
    </xf>
  </cellXfs>
  <cellStyles count="7">
    <cellStyle name="Currency" xfId="1" builtinId="4"/>
    <cellStyle name="Currency 3" xfId="5" xr:uid="{84283AB3-9474-4785-8267-6B568E031A2F}"/>
    <cellStyle name="Normal" xfId="0" builtinId="0"/>
    <cellStyle name="Normal 2" xfId="3" xr:uid="{3C62A763-D498-4281-ACBE-B704725979C9}"/>
    <cellStyle name="Normal 5" xfId="4" xr:uid="{2F258725-F164-4DFE-8A8D-CA9EDD4D5B91}"/>
    <cellStyle name="Percent" xfId="2" builtinId="5"/>
    <cellStyle name="Percent 3" xfId="6" xr:uid="{2E156A21-17A3-4328-89FC-10FD59121F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Asset Breakdown</a:t>
            </a:r>
          </a:p>
        </c:rich>
      </c:tx>
      <c:layout>
        <c:manualLayout>
          <c:xMode val="edge"/>
          <c:yMode val="edge"/>
          <c:x val="0.31019802311945044"/>
          <c:y val="2.270504118019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40D-476D-82BA-E8E3595F84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40D-476D-82BA-E8E3595F84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40D-476D-82BA-E8E3595F84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40D-476D-82BA-E8E3595F8412}"/>
              </c:ext>
            </c:extLst>
          </c:dPt>
          <c:dLbls>
            <c:dLbl>
              <c:idx val="0"/>
              <c:layout>
                <c:manualLayout>
                  <c:x val="1.1458135192264929E-2"/>
                  <c:y val="-1.5786768033306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0D-476D-82BA-E8E3595F8412}"/>
                </c:ext>
              </c:extLst>
            </c:dLbl>
            <c:dLbl>
              <c:idx val="1"/>
              <c:layout>
                <c:manualLayout>
                  <c:x val="-5.2254838446084161E-2"/>
                  <c:y val="-2.08688383130191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68523422757771"/>
                      <c:h val="0.13099555263925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40D-476D-82BA-E8E3595F8412}"/>
                </c:ext>
              </c:extLst>
            </c:dLbl>
            <c:dLbl>
              <c:idx val="2"/>
              <c:layout>
                <c:manualLayout>
                  <c:x val="2.4433070866141732E-2"/>
                  <c:y val="-1.142825896762904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0D-476D-82BA-E8E3595F8412}"/>
                </c:ext>
              </c:extLst>
            </c:dLbl>
            <c:dLbl>
              <c:idx val="3"/>
              <c:layout>
                <c:manualLayout>
                  <c:x val="2.1278676314964596E-2"/>
                  <c:y val="-8.579961987510181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0D-476D-82BA-E8E3595F84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'Sample Balance Sheet'!$E$32:$E$35</c:f>
              <c:strCache>
                <c:ptCount val="4"/>
                <c:pt idx="0">
                  <c:v>Cash</c:v>
                </c:pt>
                <c:pt idx="1">
                  <c:v>Investments</c:v>
                </c:pt>
                <c:pt idx="2">
                  <c:v>Real Property</c:v>
                </c:pt>
                <c:pt idx="3">
                  <c:v>Personal Property</c:v>
                </c:pt>
              </c:strCache>
            </c:strRef>
          </c:cat>
          <c:val>
            <c:numRef>
              <c:f>'Sample Balance Sheet'!$F$32:$F$35</c:f>
              <c:numCache>
                <c:formatCode>_("$"* #,##0_);_("$"* \(#,##0\);_("$"* "-"??_);_(@_)</c:formatCode>
                <c:ptCount val="4"/>
                <c:pt idx="0">
                  <c:v>20850</c:v>
                </c:pt>
                <c:pt idx="1">
                  <c:v>124830</c:v>
                </c:pt>
                <c:pt idx="2">
                  <c:v>800000</c:v>
                </c:pt>
                <c:pt idx="3">
                  <c:v>41500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0D-476D-82BA-E8E3595F8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20000"/>
        <a:lumOff val="80000"/>
      </a:schemeClr>
    </a:solidFill>
    <a:ln w="1587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Asset Breakdown</a:t>
            </a:r>
          </a:p>
        </c:rich>
      </c:tx>
      <c:layout>
        <c:manualLayout>
          <c:xMode val="edge"/>
          <c:yMode val="edge"/>
          <c:x val="0.32730983706908839"/>
          <c:y val="1.81073400307720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673-4781-8030-D23B9C9F00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673-4781-8030-D23B9C9F00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673-4781-8030-D23B9C9F00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673-4781-8030-D23B9C9F00A1}"/>
              </c:ext>
            </c:extLst>
          </c:dPt>
          <c:dLbls>
            <c:dLbl>
              <c:idx val="0"/>
              <c:layout>
                <c:manualLayout>
                  <c:x val="1.1458135192264929E-2"/>
                  <c:y val="-1.5786768033306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73-4781-8030-D23B9C9F00A1}"/>
                </c:ext>
              </c:extLst>
            </c:dLbl>
            <c:dLbl>
              <c:idx val="1"/>
              <c:layout>
                <c:manualLayout>
                  <c:x val="-5.2254838446084161E-2"/>
                  <c:y val="-2.08688383130191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68523422757771"/>
                      <c:h val="0.13099555263925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673-4781-8030-D23B9C9F00A1}"/>
                </c:ext>
              </c:extLst>
            </c:dLbl>
            <c:dLbl>
              <c:idx val="2"/>
              <c:layout>
                <c:manualLayout>
                  <c:x val="2.4433070866141732E-2"/>
                  <c:y val="-1.142825896762904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73-4781-8030-D23B9C9F00A1}"/>
                </c:ext>
              </c:extLst>
            </c:dLbl>
            <c:dLbl>
              <c:idx val="3"/>
              <c:layout>
                <c:manualLayout>
                  <c:x val="2.1278676314964596E-2"/>
                  <c:y val="-8.579961987510181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73-4781-8030-D23B9C9F00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'Balance Sheet'!$E$32:$E$35</c:f>
              <c:strCache>
                <c:ptCount val="4"/>
                <c:pt idx="0">
                  <c:v>Cash</c:v>
                </c:pt>
                <c:pt idx="1">
                  <c:v>Investments</c:v>
                </c:pt>
                <c:pt idx="2">
                  <c:v>Real Property</c:v>
                </c:pt>
                <c:pt idx="3">
                  <c:v>Personal Property</c:v>
                </c:pt>
              </c:strCache>
            </c:strRef>
          </c:cat>
          <c:val>
            <c:numRef>
              <c:f>'Balance Sheet'!$F$32:$F$35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673-4781-8030-D23B9C9F0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20000"/>
        <a:lumOff val="80000"/>
      </a:schemeClr>
    </a:solidFill>
    <a:ln w="1587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29</xdr:row>
      <xdr:rowOff>33337</xdr:rowOff>
    </xdr:from>
    <xdr:to>
      <xdr:col>6</xdr:col>
      <xdr:colOff>638175</xdr:colOff>
      <xdr:row>43</xdr:row>
      <xdr:rowOff>61912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4F95477-BD7A-4102-B5AA-A214A53D60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29</xdr:row>
      <xdr:rowOff>14287</xdr:rowOff>
    </xdr:from>
    <xdr:to>
      <xdr:col>6</xdr:col>
      <xdr:colOff>638174</xdr:colOff>
      <xdr:row>43</xdr:row>
      <xdr:rowOff>42862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525840E-777F-45DE-91CF-772C66897B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8C2B9-78B4-435D-93FE-579856627BAF}">
  <dimension ref="A1:G50"/>
  <sheetViews>
    <sheetView tabSelected="1" zoomScaleNormal="100" workbookViewId="0">
      <selection sqref="A1:G1"/>
    </sheetView>
  </sheetViews>
  <sheetFormatPr defaultRowHeight="15"/>
  <cols>
    <col min="1" max="1" width="29.5703125" bestFit="1" customWidth="1"/>
    <col min="2" max="2" width="11.7109375" bestFit="1" customWidth="1"/>
    <col min="3" max="3" width="9.5703125" bestFit="1" customWidth="1"/>
    <col min="4" max="4" width="3.42578125" customWidth="1"/>
    <col min="5" max="5" width="21" bestFit="1" customWidth="1"/>
    <col min="6" max="6" width="14.28515625" bestFit="1" customWidth="1"/>
    <col min="7" max="7" width="9.7109375" bestFit="1" customWidth="1"/>
  </cols>
  <sheetData>
    <row r="1" spans="1:7" ht="32.25" thickBot="1">
      <c r="A1" s="49" t="s">
        <v>0</v>
      </c>
      <c r="B1" s="50"/>
      <c r="C1" s="50"/>
      <c r="D1" s="50"/>
      <c r="E1" s="50"/>
      <c r="F1" s="50"/>
      <c r="G1" s="51"/>
    </row>
    <row r="2" spans="1:7" s="35" customFormat="1" ht="7.5" thickBot="1">
      <c r="A2" s="52"/>
      <c r="B2" s="52"/>
      <c r="C2" s="52"/>
      <c r="D2" s="52"/>
      <c r="E2" s="52"/>
      <c r="F2" s="52"/>
      <c r="G2" s="52"/>
    </row>
    <row r="3" spans="1:7" ht="15.75" thickBot="1">
      <c r="A3" s="53" t="s">
        <v>1</v>
      </c>
      <c r="B3" s="54"/>
      <c r="C3" s="55"/>
      <c r="E3" s="53" t="s">
        <v>2</v>
      </c>
      <c r="F3" s="54"/>
      <c r="G3" s="55"/>
    </row>
    <row r="4" spans="1:7" ht="15.75" thickBot="1">
      <c r="A4" s="40" t="s">
        <v>3</v>
      </c>
      <c r="B4" s="41"/>
      <c r="C4" s="42"/>
      <c r="E4" s="40" t="s">
        <v>4</v>
      </c>
      <c r="F4" s="41"/>
      <c r="G4" s="42"/>
    </row>
    <row r="5" spans="1:7">
      <c r="A5" s="1" t="s">
        <v>5</v>
      </c>
      <c r="B5" s="2">
        <v>6500</v>
      </c>
      <c r="C5" s="3">
        <f>IFERROR(B5/$B$49,0)</f>
        <v>6.584412163941733E-3</v>
      </c>
      <c r="E5" s="1" t="s">
        <v>6</v>
      </c>
      <c r="F5" s="2">
        <v>8000</v>
      </c>
      <c r="G5" s="3">
        <f t="shared" ref="G5:G14" si="0">IFERROR(F5/$F$27,0)</f>
        <v>1.1071101380843119E-2</v>
      </c>
    </row>
    <row r="6" spans="1:7">
      <c r="A6" s="1" t="s">
        <v>7</v>
      </c>
      <c r="B6" s="2">
        <v>8000</v>
      </c>
      <c r="C6" s="3">
        <f>IFERROR(B6/$B$49,0)</f>
        <v>8.1038918940821332E-3</v>
      </c>
      <c r="E6" s="1" t="s">
        <v>8</v>
      </c>
      <c r="F6" s="2">
        <v>6000</v>
      </c>
      <c r="G6" s="3">
        <f t="shared" si="0"/>
        <v>8.3033260356323406E-3</v>
      </c>
    </row>
    <row r="7" spans="1:7">
      <c r="A7" s="1" t="s">
        <v>9</v>
      </c>
      <c r="B7" s="2">
        <v>5000</v>
      </c>
      <c r="C7" s="3">
        <f>IFERROR(B7/$B$49,0)</f>
        <v>5.0649324338013328E-3</v>
      </c>
      <c r="E7" s="1" t="s">
        <v>10</v>
      </c>
      <c r="F7" s="2">
        <v>2500</v>
      </c>
      <c r="G7" s="3">
        <f t="shared" si="0"/>
        <v>3.4597191815134748E-3</v>
      </c>
    </row>
    <row r="8" spans="1:7">
      <c r="A8" s="1" t="s">
        <v>11</v>
      </c>
      <c r="B8" s="2">
        <v>1000</v>
      </c>
      <c r="C8" s="3">
        <f>IFERROR(B8/$B$49,0)</f>
        <v>1.0129864867602667E-3</v>
      </c>
      <c r="E8" s="1" t="s">
        <v>12</v>
      </c>
      <c r="F8" s="2">
        <v>10500</v>
      </c>
      <c r="G8" s="3">
        <f t="shared" si="0"/>
        <v>1.4530820562356595E-2</v>
      </c>
    </row>
    <row r="9" spans="1:7">
      <c r="A9" s="1" t="s">
        <v>13</v>
      </c>
      <c r="B9" s="2">
        <v>350</v>
      </c>
      <c r="C9" s="3">
        <f>IFERROR(B9/$B$49,0)</f>
        <v>3.5454527036609334E-4</v>
      </c>
      <c r="E9" s="1" t="s">
        <v>14</v>
      </c>
      <c r="F9" s="2">
        <v>10501</v>
      </c>
      <c r="G9" s="3">
        <f t="shared" si="0"/>
        <v>1.45322044500292E-2</v>
      </c>
    </row>
    <row r="10" spans="1:7" ht="15.75" thickBot="1">
      <c r="A10" s="4" t="s">
        <v>15</v>
      </c>
      <c r="B10" s="5">
        <f>SUM(B5:B9)</f>
        <v>20850</v>
      </c>
      <c r="C10" s="6">
        <f>SUM(C5:C9)</f>
        <v>2.1120768248951559E-2</v>
      </c>
      <c r="E10" s="1" t="s">
        <v>16</v>
      </c>
      <c r="F10" s="2">
        <v>5000</v>
      </c>
      <c r="G10" s="3">
        <f t="shared" si="0"/>
        <v>6.9194383630269496E-3</v>
      </c>
    </row>
    <row r="11" spans="1:7" ht="16.5" thickTop="1" thickBot="1">
      <c r="A11" s="43"/>
      <c r="B11" s="44"/>
      <c r="C11" s="45"/>
      <c r="E11" s="1" t="s">
        <v>17</v>
      </c>
      <c r="F11" s="2">
        <v>2500</v>
      </c>
      <c r="G11" s="3">
        <f t="shared" si="0"/>
        <v>3.4597191815134748E-3</v>
      </c>
    </row>
    <row r="12" spans="1:7" ht="15.75" thickBot="1">
      <c r="A12" s="40" t="s">
        <v>18</v>
      </c>
      <c r="B12" s="41"/>
      <c r="C12" s="42"/>
      <c r="E12" s="1" t="s">
        <v>19</v>
      </c>
      <c r="F12" s="2">
        <v>24300</v>
      </c>
      <c r="G12" s="3">
        <f t="shared" si="0"/>
        <v>3.3628470444310977E-2</v>
      </c>
    </row>
    <row r="13" spans="1:7">
      <c r="A13" s="1" t="s">
        <v>20</v>
      </c>
      <c r="B13" s="2">
        <v>18530</v>
      </c>
      <c r="C13" s="3">
        <f t="shared" ref="C13:C20" si="1">IFERROR(B13/$B$49,0)</f>
        <v>1.8770639599667741E-2</v>
      </c>
      <c r="E13" s="1" t="s">
        <v>21</v>
      </c>
      <c r="F13" s="2">
        <v>24301</v>
      </c>
      <c r="G13" s="3">
        <f t="shared" si="0"/>
        <v>3.362985433198358E-2</v>
      </c>
    </row>
    <row r="14" spans="1:7">
      <c r="A14" s="1" t="s">
        <v>22</v>
      </c>
      <c r="B14" s="2">
        <v>13300</v>
      </c>
      <c r="C14" s="3">
        <f t="shared" si="1"/>
        <v>1.3472720273911547E-2</v>
      </c>
      <c r="E14" s="1" t="s">
        <v>23</v>
      </c>
      <c r="F14" s="2">
        <v>1500</v>
      </c>
      <c r="G14" s="3">
        <f t="shared" si="0"/>
        <v>2.0758315089080851E-3</v>
      </c>
    </row>
    <row r="15" spans="1:7" ht="15.75" thickBot="1">
      <c r="A15" s="1" t="s">
        <v>24</v>
      </c>
      <c r="B15" s="2">
        <v>22500</v>
      </c>
      <c r="C15" s="3">
        <f t="shared" si="1"/>
        <v>2.2792195952105999E-2</v>
      </c>
      <c r="E15" s="4" t="s">
        <v>15</v>
      </c>
      <c r="F15" s="5">
        <f>SUM(F5:F14)</f>
        <v>95102</v>
      </c>
      <c r="G15" s="7">
        <f>SUM(G5:G14)</f>
        <v>0.1316104854401178</v>
      </c>
    </row>
    <row r="16" spans="1:7" ht="16.5" thickTop="1" thickBot="1">
      <c r="A16" s="1" t="s">
        <v>25</v>
      </c>
      <c r="B16" s="2">
        <v>40000</v>
      </c>
      <c r="C16" s="3">
        <f t="shared" si="1"/>
        <v>4.0519459470410663E-2</v>
      </c>
      <c r="E16" s="46"/>
      <c r="F16" s="47"/>
      <c r="G16" s="48"/>
    </row>
    <row r="17" spans="1:7" ht="15.75" thickBot="1">
      <c r="A17" s="1" t="s">
        <v>26</v>
      </c>
      <c r="B17" s="2">
        <v>3500</v>
      </c>
      <c r="C17" s="3">
        <f t="shared" si="1"/>
        <v>3.5454527036609331E-3</v>
      </c>
      <c r="E17" s="40" t="s">
        <v>27</v>
      </c>
      <c r="F17" s="41"/>
      <c r="G17" s="42"/>
    </row>
    <row r="18" spans="1:7">
      <c r="A18" s="1" t="s">
        <v>28</v>
      </c>
      <c r="B18" s="2">
        <v>0</v>
      </c>
      <c r="C18" s="3">
        <f t="shared" si="1"/>
        <v>0</v>
      </c>
      <c r="E18" s="1" t="s">
        <v>29</v>
      </c>
      <c r="F18" s="2">
        <f>0.55*B32</f>
        <v>192500.00000000003</v>
      </c>
      <c r="G18" s="3">
        <f>IFERROR(F18/$F$27,0)</f>
        <v>0.26639837697653762</v>
      </c>
    </row>
    <row r="19" spans="1:7">
      <c r="A19" s="1" t="s">
        <v>30</v>
      </c>
      <c r="B19" s="2">
        <v>0</v>
      </c>
      <c r="C19" s="3">
        <f t="shared" si="1"/>
        <v>0</v>
      </c>
      <c r="E19" s="1" t="s">
        <v>31</v>
      </c>
      <c r="F19" s="2">
        <v>35000</v>
      </c>
      <c r="G19" s="3">
        <f>IFERROR(F19/$F$27,0)</f>
        <v>4.8436068541188648E-2</v>
      </c>
    </row>
    <row r="20" spans="1:7">
      <c r="A20" s="1" t="s">
        <v>32</v>
      </c>
      <c r="B20" s="2">
        <v>0</v>
      </c>
      <c r="C20" s="3">
        <f t="shared" si="1"/>
        <v>0</v>
      </c>
      <c r="E20" s="1" t="s">
        <v>33</v>
      </c>
      <c r="F20" s="2">
        <v>315000</v>
      </c>
      <c r="G20" s="3">
        <f>IFERROR(F20/$F$27,0)</f>
        <v>0.43592461687069783</v>
      </c>
    </row>
    <row r="21" spans="1:7" ht="15.75" thickBot="1">
      <c r="A21" s="4" t="s">
        <v>34</v>
      </c>
      <c r="B21" s="5">
        <f>SUM(B13:B20)</f>
        <v>97830</v>
      </c>
      <c r="C21" s="6">
        <f>SUM(C13:C20)</f>
        <v>9.9100467999756886E-2</v>
      </c>
      <c r="E21" s="1" t="s">
        <v>35</v>
      </c>
      <c r="F21" s="2">
        <v>45000</v>
      </c>
      <c r="G21" s="3">
        <f>IFERROR(F21/$F$27,0)</f>
        <v>6.2274945267242546E-2</v>
      </c>
    </row>
    <row r="22" spans="1:7" ht="16.5" thickTop="1" thickBot="1">
      <c r="A22" s="46"/>
      <c r="B22" s="47"/>
      <c r="C22" s="48"/>
      <c r="E22" s="1" t="s">
        <v>36</v>
      </c>
      <c r="F22" s="2">
        <v>15000</v>
      </c>
      <c r="G22" s="3">
        <f t="shared" ref="G22:G23" si="2">IFERROR(F22/$F$27,0)</f>
        <v>2.075831508908085E-2</v>
      </c>
    </row>
    <row r="23" spans="1:7" ht="15.75" thickBot="1">
      <c r="A23" s="40" t="s">
        <v>37</v>
      </c>
      <c r="B23" s="41"/>
      <c r="C23" s="42"/>
      <c r="E23" s="1" t="s">
        <v>36</v>
      </c>
      <c r="F23" s="2">
        <v>0</v>
      </c>
      <c r="G23" s="3">
        <f t="shared" si="2"/>
        <v>0</v>
      </c>
    </row>
    <row r="24" spans="1:7">
      <c r="A24" s="1" t="s">
        <v>38</v>
      </c>
      <c r="B24" s="2">
        <v>15000</v>
      </c>
      <c r="C24" s="3">
        <f>IFERROR(B24/$B$49,0)</f>
        <v>1.5194797301403998E-2</v>
      </c>
      <c r="E24" s="1" t="s">
        <v>39</v>
      </c>
      <c r="F24" s="2">
        <v>25000</v>
      </c>
      <c r="G24" s="3">
        <f>IFERROR(F24/$F$27,0)</f>
        <v>3.4597191815134751E-2</v>
      </c>
    </row>
    <row r="25" spans="1:7" ht="15.75" thickBot="1">
      <c r="A25" s="1" t="s">
        <v>38</v>
      </c>
      <c r="B25" s="2">
        <v>0</v>
      </c>
      <c r="C25" s="3">
        <f>IFERROR(B25/$B$49,0)</f>
        <v>0</v>
      </c>
      <c r="E25" s="8" t="s">
        <v>15</v>
      </c>
      <c r="F25" s="9">
        <f>SUM(F18:F24)</f>
        <v>627500</v>
      </c>
      <c r="G25" s="10">
        <f>SUM(G18:G24)</f>
        <v>0.86838951455988234</v>
      </c>
    </row>
    <row r="26" spans="1:7">
      <c r="A26" s="1" t="s">
        <v>38</v>
      </c>
      <c r="B26" s="2">
        <v>0</v>
      </c>
      <c r="C26" s="3">
        <f>IFERROR(B26/$B$49,0)</f>
        <v>0</v>
      </c>
      <c r="E26" s="11"/>
      <c r="F26" s="12"/>
      <c r="G26" s="13"/>
    </row>
    <row r="27" spans="1:7" ht="15.75" thickBot="1">
      <c r="A27" s="1" t="s">
        <v>40</v>
      </c>
      <c r="B27" s="2">
        <v>2000</v>
      </c>
      <c r="C27" s="3">
        <f>IFERROR(B27/$B$49,0)</f>
        <v>2.0259729735205333E-3</v>
      </c>
      <c r="E27" s="14" t="s">
        <v>41</v>
      </c>
      <c r="F27" s="15">
        <f>F15+F25</f>
        <v>722602</v>
      </c>
      <c r="G27" s="16">
        <f>G15+G25</f>
        <v>1.0000000000000002</v>
      </c>
    </row>
    <row r="28" spans="1:7" ht="15.75" thickTop="1">
      <c r="A28" s="17" t="s">
        <v>42</v>
      </c>
      <c r="B28" s="18">
        <v>10000</v>
      </c>
      <c r="C28" s="3">
        <f>IFERROR(B28/$B$49,0)</f>
        <v>1.0129864867602666E-2</v>
      </c>
      <c r="E28" s="11"/>
      <c r="F28" s="11"/>
      <c r="G28" s="11"/>
    </row>
    <row r="29" spans="1:7" ht="15.75" thickBot="1">
      <c r="A29" s="4" t="s">
        <v>15</v>
      </c>
      <c r="B29" s="5">
        <f>SUM(B24:B28)</f>
        <v>27000</v>
      </c>
      <c r="C29" s="6">
        <f>SUM(C24:C28)</f>
        <v>2.7350635142527197E-2</v>
      </c>
      <c r="E29" s="14" t="s">
        <v>43</v>
      </c>
      <c r="F29" s="15">
        <f>B49-F27</f>
        <v>264578</v>
      </c>
      <c r="G29" s="16"/>
    </row>
    <row r="30" spans="1:7" ht="16.5" thickTop="1" thickBot="1">
      <c r="A30" s="37"/>
      <c r="B30" s="38"/>
      <c r="C30" s="39"/>
      <c r="E30" s="11"/>
      <c r="F30" s="11"/>
      <c r="G30" s="11"/>
    </row>
    <row r="31" spans="1:7" ht="15.75" thickBot="1">
      <c r="A31" s="40" t="s">
        <v>44</v>
      </c>
      <c r="B31" s="41"/>
      <c r="C31" s="42"/>
      <c r="F31" s="19"/>
      <c r="G31" s="19"/>
    </row>
    <row r="32" spans="1:7">
      <c r="A32" s="1" t="s">
        <v>45</v>
      </c>
      <c r="B32" s="2">
        <v>350000</v>
      </c>
      <c r="C32" s="3">
        <f>IFERROR(B32/$B$49,0)</f>
        <v>0.35454527036609329</v>
      </c>
      <c r="E32" s="20" t="s">
        <v>3</v>
      </c>
      <c r="F32" s="21">
        <f>B10</f>
        <v>20850</v>
      </c>
      <c r="G32" s="22">
        <f>F32/$F$36</f>
        <v>2.1120768248951559E-2</v>
      </c>
    </row>
    <row r="33" spans="1:7">
      <c r="A33" s="1" t="s">
        <v>46</v>
      </c>
      <c r="B33" s="2">
        <v>400000</v>
      </c>
      <c r="C33" s="3">
        <f>IFERROR(B33/$B$49,0)</f>
        <v>0.40519459470410663</v>
      </c>
      <c r="E33" s="20" t="s">
        <v>47</v>
      </c>
      <c r="F33" s="21">
        <f>B21+B29</f>
        <v>124830</v>
      </c>
      <c r="G33" s="22">
        <f>F33/$F$36</f>
        <v>0.12645110314228408</v>
      </c>
    </row>
    <row r="34" spans="1:7">
      <c r="A34" s="1" t="s">
        <v>46</v>
      </c>
      <c r="B34" s="2">
        <v>0</v>
      </c>
      <c r="C34" s="3">
        <f>IFERROR(B34/$B$49,0)</f>
        <v>0</v>
      </c>
      <c r="E34" s="20" t="s">
        <v>44</v>
      </c>
      <c r="F34" s="21">
        <f>B37</f>
        <v>800000</v>
      </c>
      <c r="G34" s="22">
        <f>F34/$F$36</f>
        <v>0.81038918940821325</v>
      </c>
    </row>
    <row r="35" spans="1:7">
      <c r="A35" s="1" t="s">
        <v>46</v>
      </c>
      <c r="B35" s="2">
        <v>0</v>
      </c>
      <c r="C35" s="3">
        <f>IFERROR(B35/$B$49,0)</f>
        <v>0</v>
      </c>
      <c r="E35" s="20" t="s">
        <v>48</v>
      </c>
      <c r="F35" s="21">
        <f>B47</f>
        <v>41500</v>
      </c>
      <c r="G35" s="22">
        <f>F35/$F$36</f>
        <v>4.2038939200551066E-2</v>
      </c>
    </row>
    <row r="36" spans="1:7">
      <c r="A36" s="1" t="s">
        <v>49</v>
      </c>
      <c r="B36" s="2">
        <v>50000</v>
      </c>
      <c r="C36" s="3">
        <f>IFERROR(B36/$B$49,0)</f>
        <v>5.0649324338013328E-2</v>
      </c>
      <c r="E36" s="23" t="s">
        <v>34</v>
      </c>
      <c r="F36" s="24">
        <f>SUM(F32:F35)</f>
        <v>987180</v>
      </c>
      <c r="G36" s="25">
        <f>SUM(G32:G35)</f>
        <v>0.99999999999999989</v>
      </c>
    </row>
    <row r="37" spans="1:7" ht="15.75" thickBot="1">
      <c r="A37" s="4" t="s">
        <v>34</v>
      </c>
      <c r="B37" s="5">
        <f>SUM(B32:B36)</f>
        <v>800000</v>
      </c>
      <c r="C37" s="6">
        <f>SUM(C32:C36)</f>
        <v>0.81038918940821314</v>
      </c>
      <c r="E37" s="11"/>
      <c r="F37" s="11"/>
      <c r="G37" s="26"/>
    </row>
    <row r="38" spans="1:7" ht="16.5" thickTop="1" thickBot="1">
      <c r="A38" s="37"/>
      <c r="B38" s="38"/>
      <c r="C38" s="39"/>
      <c r="E38" s="11"/>
      <c r="F38" s="11"/>
      <c r="G38" s="11"/>
    </row>
    <row r="39" spans="1:7" ht="15.75" thickBot="1">
      <c r="A39" s="40" t="s">
        <v>48</v>
      </c>
      <c r="B39" s="41"/>
      <c r="C39" s="42"/>
      <c r="E39" s="11"/>
      <c r="F39" s="11"/>
      <c r="G39" s="11"/>
    </row>
    <row r="40" spans="1:7">
      <c r="A40" s="1" t="s">
        <v>50</v>
      </c>
      <c r="B40" s="2">
        <v>16000</v>
      </c>
      <c r="C40" s="3">
        <f t="shared" ref="C40:C46" si="3">IFERROR(B40/$B$49,0)</f>
        <v>1.6207783788164266E-2</v>
      </c>
      <c r="E40" s="11"/>
      <c r="F40" s="11"/>
      <c r="G40" s="11"/>
    </row>
    <row r="41" spans="1:7">
      <c r="A41" s="1" t="s">
        <v>51</v>
      </c>
      <c r="B41" s="2">
        <v>10000</v>
      </c>
      <c r="C41" s="3">
        <f t="shared" si="3"/>
        <v>1.0129864867602666E-2</v>
      </c>
      <c r="E41" s="11"/>
      <c r="F41" s="11"/>
      <c r="G41" s="11"/>
    </row>
    <row r="42" spans="1:7">
      <c r="A42" s="1" t="s">
        <v>52</v>
      </c>
      <c r="B42" s="2">
        <v>10000</v>
      </c>
      <c r="C42" s="3">
        <f t="shared" si="3"/>
        <v>1.0129864867602666E-2</v>
      </c>
      <c r="E42" s="11"/>
      <c r="F42" s="11"/>
      <c r="G42" s="11"/>
    </row>
    <row r="43" spans="1:7">
      <c r="A43" s="1" t="s">
        <v>53</v>
      </c>
      <c r="B43" s="27">
        <v>1000</v>
      </c>
      <c r="C43" s="3">
        <f t="shared" si="3"/>
        <v>1.0129864867602667E-3</v>
      </c>
      <c r="E43" s="11"/>
      <c r="F43" s="11"/>
      <c r="G43" s="11"/>
    </row>
    <row r="44" spans="1:7">
      <c r="A44" s="1" t="s">
        <v>54</v>
      </c>
      <c r="B44" s="27">
        <v>2000</v>
      </c>
      <c r="C44" s="3">
        <f t="shared" si="3"/>
        <v>2.0259729735205333E-3</v>
      </c>
      <c r="E44" s="11"/>
      <c r="F44" s="11"/>
      <c r="G44" s="11"/>
    </row>
    <row r="45" spans="1:7">
      <c r="A45" s="1" t="s">
        <v>39</v>
      </c>
      <c r="B45" s="27">
        <v>2500</v>
      </c>
      <c r="C45" s="3">
        <f t="shared" si="3"/>
        <v>2.5324662169006664E-3</v>
      </c>
      <c r="E45" s="11" t="s">
        <v>55</v>
      </c>
      <c r="F45" s="28" t="s">
        <v>55</v>
      </c>
      <c r="G45" s="11"/>
    </row>
    <row r="46" spans="1:7">
      <c r="A46" s="1" t="s">
        <v>39</v>
      </c>
      <c r="B46" s="27">
        <v>0</v>
      </c>
      <c r="C46" s="3">
        <f t="shared" si="3"/>
        <v>0</v>
      </c>
      <c r="E46" s="11" t="s">
        <v>55</v>
      </c>
      <c r="F46" s="28" t="s">
        <v>55</v>
      </c>
      <c r="G46" s="11"/>
    </row>
    <row r="47" spans="1:7" ht="15.75" thickBot="1">
      <c r="A47" s="8" t="s">
        <v>34</v>
      </c>
      <c r="B47" s="9">
        <f>SUM(B40:B46)</f>
        <v>41500</v>
      </c>
      <c r="C47" s="10">
        <f>SUM(C40:C46)</f>
        <v>4.2038939200551066E-2</v>
      </c>
      <c r="E47" s="29" t="s">
        <v>55</v>
      </c>
      <c r="F47" s="28" t="s">
        <v>55</v>
      </c>
      <c r="G47" s="11"/>
    </row>
    <row r="48" spans="1:7">
      <c r="A48" s="30"/>
      <c r="B48" s="31"/>
      <c r="C48" s="32"/>
      <c r="E48" s="11"/>
      <c r="F48" s="11"/>
      <c r="G48" s="11"/>
    </row>
    <row r="49" spans="1:7">
      <c r="A49" s="36" t="s">
        <v>56</v>
      </c>
      <c r="B49" s="33">
        <f>B10+B21+B29+B37+B47</f>
        <v>987180</v>
      </c>
      <c r="C49" s="34">
        <f>C10+C21+C29+C37+C47</f>
        <v>0.99999999999999978</v>
      </c>
      <c r="E49" s="11"/>
      <c r="F49" s="11"/>
      <c r="G49" s="11"/>
    </row>
    <row r="50" spans="1:7">
      <c r="E50" s="11"/>
      <c r="F50" s="11"/>
      <c r="G50" s="11"/>
    </row>
  </sheetData>
  <mergeCells count="16">
    <mergeCell ref="E17:G17"/>
    <mergeCell ref="A23:C23"/>
    <mergeCell ref="A1:G1"/>
    <mergeCell ref="A2:G2"/>
    <mergeCell ref="A3:C3"/>
    <mergeCell ref="E3:G3"/>
    <mergeCell ref="A4:C4"/>
    <mergeCell ref="E4:G4"/>
    <mergeCell ref="E16:G16"/>
    <mergeCell ref="A30:C30"/>
    <mergeCell ref="A31:C31"/>
    <mergeCell ref="A39:C39"/>
    <mergeCell ref="A11:C11"/>
    <mergeCell ref="A12:C12"/>
    <mergeCell ref="A22:C22"/>
    <mergeCell ref="A38:C38"/>
  </mergeCells>
  <conditionalFormatting sqref="A6 E6:E8 F5:F8 E9:F14 F19:F23">
    <cfRule type="expression" priority="1" stopIfTrue="1">
      <formula>TRUE</formula>
    </cfRule>
  </conditionalFormatting>
  <conditionalFormatting sqref="A5">
    <cfRule type="expression" priority="2" stopIfTrue="1">
      <formula>TRUE</formula>
    </cfRule>
  </conditionalFormatting>
  <conditionalFormatting sqref="B5:B6">
    <cfRule type="expression" priority="3" stopIfTrue="1">
      <formula>TRUE</formula>
    </cfRule>
  </conditionalFormatting>
  <conditionalFormatting sqref="E5">
    <cfRule type="expression" priority="4" stopIfTrue="1">
      <formula>TRUE</formula>
    </cfRule>
  </conditionalFormatting>
  <conditionalFormatting sqref="B49">
    <cfRule type="expression" priority="5" stopIfTrue="1">
      <formula>TRUE</formula>
    </cfRule>
  </conditionalFormatting>
  <conditionalFormatting sqref="F27">
    <cfRule type="expression" priority="6" stopIfTrue="1">
      <formula>TRUE</formula>
    </cfRule>
  </conditionalFormatting>
  <conditionalFormatting sqref="F25">
    <cfRule type="expression" priority="7" stopIfTrue="1">
      <formula>TRUE</formula>
    </cfRule>
  </conditionalFormatting>
  <conditionalFormatting sqref="F18">
    <cfRule type="expression" priority="8" stopIfTrue="1">
      <formula>TRUE</formula>
    </cfRule>
  </conditionalFormatting>
  <pageMargins left="0.3" right="0.3" top="0.1" bottom="0.1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AF848-F79A-4839-84ED-0A335B7BE32E}">
  <dimension ref="A1:G50"/>
  <sheetViews>
    <sheetView zoomScaleNormal="100" workbookViewId="0">
      <selection activeCell="K7" sqref="K7"/>
    </sheetView>
  </sheetViews>
  <sheetFormatPr defaultRowHeight="15"/>
  <cols>
    <col min="1" max="1" width="29.5703125" bestFit="1" customWidth="1"/>
    <col min="2" max="2" width="11.7109375" bestFit="1" customWidth="1"/>
    <col min="3" max="3" width="9.5703125" bestFit="1" customWidth="1"/>
    <col min="4" max="4" width="3.42578125" customWidth="1"/>
    <col min="5" max="5" width="21" bestFit="1" customWidth="1"/>
    <col min="6" max="6" width="14.28515625" bestFit="1" customWidth="1"/>
    <col min="7" max="7" width="9.7109375" bestFit="1" customWidth="1"/>
  </cols>
  <sheetData>
    <row r="1" spans="1:7" ht="32.25" thickBot="1">
      <c r="A1" s="49" t="s">
        <v>57</v>
      </c>
      <c r="B1" s="50"/>
      <c r="C1" s="50"/>
      <c r="D1" s="50"/>
      <c r="E1" s="50"/>
      <c r="F1" s="50"/>
      <c r="G1" s="51"/>
    </row>
    <row r="2" spans="1:7" s="35" customFormat="1" ht="7.5" thickBot="1">
      <c r="A2" s="52"/>
      <c r="B2" s="52"/>
      <c r="C2" s="52"/>
      <c r="D2" s="52"/>
      <c r="E2" s="52"/>
      <c r="F2" s="52"/>
      <c r="G2" s="52"/>
    </row>
    <row r="3" spans="1:7" ht="15.75" thickBot="1">
      <c r="A3" s="53" t="s">
        <v>1</v>
      </c>
      <c r="B3" s="54"/>
      <c r="C3" s="55"/>
      <c r="E3" s="53" t="s">
        <v>2</v>
      </c>
      <c r="F3" s="54"/>
      <c r="G3" s="55"/>
    </row>
    <row r="4" spans="1:7" ht="15.75" thickBot="1">
      <c r="A4" s="40" t="s">
        <v>3</v>
      </c>
      <c r="B4" s="41"/>
      <c r="C4" s="42"/>
      <c r="E4" s="40" t="s">
        <v>4</v>
      </c>
      <c r="F4" s="41"/>
      <c r="G4" s="42"/>
    </row>
    <row r="5" spans="1:7">
      <c r="A5" s="1" t="s">
        <v>5</v>
      </c>
      <c r="B5" s="2" t="s">
        <v>55</v>
      </c>
      <c r="C5" s="3">
        <f>IFERROR(B5/$B$49,0)</f>
        <v>0</v>
      </c>
      <c r="E5" s="1" t="s">
        <v>6</v>
      </c>
      <c r="F5" s="2"/>
      <c r="G5" s="3">
        <f t="shared" ref="G5:G14" si="0">IFERROR(F5/$F$27,0)</f>
        <v>0</v>
      </c>
    </row>
    <row r="6" spans="1:7">
      <c r="A6" s="1" t="s">
        <v>7</v>
      </c>
      <c r="B6" s="2"/>
      <c r="C6" s="3">
        <f>IFERROR(B6/$B$49,0)</f>
        <v>0</v>
      </c>
      <c r="E6" s="1" t="s">
        <v>8</v>
      </c>
      <c r="F6" s="2"/>
      <c r="G6" s="3">
        <f t="shared" si="0"/>
        <v>0</v>
      </c>
    </row>
    <row r="7" spans="1:7">
      <c r="A7" s="1" t="s">
        <v>9</v>
      </c>
      <c r="B7" s="2"/>
      <c r="C7" s="3">
        <f>IFERROR(B7/$B$49,0)</f>
        <v>0</v>
      </c>
      <c r="E7" s="1" t="s">
        <v>10</v>
      </c>
      <c r="F7" s="2" t="s">
        <v>55</v>
      </c>
      <c r="G7" s="3">
        <f t="shared" si="0"/>
        <v>0</v>
      </c>
    </row>
    <row r="8" spans="1:7">
      <c r="A8" s="1" t="s">
        <v>11</v>
      </c>
      <c r="B8" s="2"/>
      <c r="C8" s="3">
        <f>IFERROR(B8/$B$49,0)</f>
        <v>0</v>
      </c>
      <c r="E8" s="1" t="s">
        <v>12</v>
      </c>
      <c r="F8" s="2"/>
      <c r="G8" s="3">
        <f t="shared" si="0"/>
        <v>0</v>
      </c>
    </row>
    <row r="9" spans="1:7">
      <c r="A9" s="1" t="s">
        <v>13</v>
      </c>
      <c r="B9" s="2"/>
      <c r="C9" s="3">
        <f>IFERROR(B9/$B$49,0)</f>
        <v>0</v>
      </c>
      <c r="E9" s="1" t="s">
        <v>14</v>
      </c>
      <c r="F9" s="2"/>
      <c r="G9" s="3">
        <f t="shared" si="0"/>
        <v>0</v>
      </c>
    </row>
    <row r="10" spans="1:7" ht="15.75" thickBot="1">
      <c r="A10" s="4" t="s">
        <v>15</v>
      </c>
      <c r="B10" s="5">
        <f>SUM(B5:B9)</f>
        <v>0</v>
      </c>
      <c r="C10" s="6">
        <f>SUM(C5:C9)</f>
        <v>0</v>
      </c>
      <c r="E10" s="1" t="s">
        <v>16</v>
      </c>
      <c r="F10" s="2"/>
      <c r="G10" s="3">
        <f t="shared" si="0"/>
        <v>0</v>
      </c>
    </row>
    <row r="11" spans="1:7" ht="16.5" thickTop="1" thickBot="1">
      <c r="A11" s="43"/>
      <c r="B11" s="44"/>
      <c r="C11" s="45"/>
      <c r="E11" s="1" t="s">
        <v>17</v>
      </c>
      <c r="F11" s="2"/>
      <c r="G11" s="3">
        <f t="shared" si="0"/>
        <v>0</v>
      </c>
    </row>
    <row r="12" spans="1:7" ht="15.75" thickBot="1">
      <c r="A12" s="40" t="s">
        <v>18</v>
      </c>
      <c r="B12" s="41"/>
      <c r="C12" s="42"/>
      <c r="E12" s="1" t="s">
        <v>19</v>
      </c>
      <c r="F12" s="2"/>
      <c r="G12" s="3">
        <f t="shared" si="0"/>
        <v>0</v>
      </c>
    </row>
    <row r="13" spans="1:7">
      <c r="A13" s="1" t="s">
        <v>20</v>
      </c>
      <c r="B13" s="2"/>
      <c r="C13" s="3">
        <f t="shared" ref="C13:C20" si="1">IFERROR(B13/$B$49,0)</f>
        <v>0</v>
      </c>
      <c r="E13" s="1" t="s">
        <v>21</v>
      </c>
      <c r="F13" s="2"/>
      <c r="G13" s="3">
        <f t="shared" si="0"/>
        <v>0</v>
      </c>
    </row>
    <row r="14" spans="1:7">
      <c r="A14" s="1" t="s">
        <v>22</v>
      </c>
      <c r="B14" s="2"/>
      <c r="C14" s="3">
        <f t="shared" si="1"/>
        <v>0</v>
      </c>
      <c r="E14" s="1" t="s">
        <v>23</v>
      </c>
      <c r="F14" s="2"/>
      <c r="G14" s="3">
        <f t="shared" si="0"/>
        <v>0</v>
      </c>
    </row>
    <row r="15" spans="1:7" ht="15.75" thickBot="1">
      <c r="A15" s="1" t="s">
        <v>24</v>
      </c>
      <c r="B15" s="2"/>
      <c r="C15" s="3">
        <f t="shared" si="1"/>
        <v>0</v>
      </c>
      <c r="E15" s="4" t="s">
        <v>15</v>
      </c>
      <c r="F15" s="5">
        <f>SUM(F5:F14)</f>
        <v>0</v>
      </c>
      <c r="G15" s="7">
        <f>SUM(G5:G14)</f>
        <v>0</v>
      </c>
    </row>
    <row r="16" spans="1:7" ht="16.5" thickTop="1" thickBot="1">
      <c r="A16" s="1" t="s">
        <v>25</v>
      </c>
      <c r="B16" s="2" t="s">
        <v>55</v>
      </c>
      <c r="C16" s="3">
        <f t="shared" si="1"/>
        <v>0</v>
      </c>
      <c r="E16" s="46"/>
      <c r="F16" s="47"/>
      <c r="G16" s="48"/>
    </row>
    <row r="17" spans="1:7" ht="15.75" thickBot="1">
      <c r="A17" s="1" t="s">
        <v>26</v>
      </c>
      <c r="B17" s="2"/>
      <c r="C17" s="3">
        <f t="shared" si="1"/>
        <v>0</v>
      </c>
      <c r="E17" s="40" t="s">
        <v>27</v>
      </c>
      <c r="F17" s="41"/>
      <c r="G17" s="42"/>
    </row>
    <row r="18" spans="1:7">
      <c r="A18" s="1" t="s">
        <v>28</v>
      </c>
      <c r="B18" s="2"/>
      <c r="C18" s="3">
        <f t="shared" si="1"/>
        <v>0</v>
      </c>
      <c r="E18" s="1" t="s">
        <v>29</v>
      </c>
      <c r="F18" s="2" t="s">
        <v>55</v>
      </c>
      <c r="G18" s="3">
        <f>IFERROR(F18/$F$27,0)</f>
        <v>0</v>
      </c>
    </row>
    <row r="19" spans="1:7">
      <c r="A19" s="1" t="s">
        <v>30</v>
      </c>
      <c r="B19" s="2"/>
      <c r="C19" s="3">
        <f t="shared" si="1"/>
        <v>0</v>
      </c>
      <c r="E19" s="1" t="s">
        <v>31</v>
      </c>
      <c r="F19" s="2"/>
      <c r="G19" s="3">
        <f>IFERROR(F19/$F$27,0)</f>
        <v>0</v>
      </c>
    </row>
    <row r="20" spans="1:7">
      <c r="A20" s="1" t="s">
        <v>32</v>
      </c>
      <c r="B20" s="2"/>
      <c r="C20" s="3">
        <f t="shared" si="1"/>
        <v>0</v>
      </c>
      <c r="E20" s="1" t="s">
        <v>33</v>
      </c>
      <c r="F20" s="2"/>
      <c r="G20" s="3">
        <f>IFERROR(F20/$F$27,0)</f>
        <v>0</v>
      </c>
    </row>
    <row r="21" spans="1:7" ht="15.75" thickBot="1">
      <c r="A21" s="4" t="s">
        <v>34</v>
      </c>
      <c r="B21" s="5">
        <f>SUM(B13:B20)</f>
        <v>0</v>
      </c>
      <c r="C21" s="6">
        <f>SUM(C13:C20)</f>
        <v>0</v>
      </c>
      <c r="E21" s="1" t="s">
        <v>35</v>
      </c>
      <c r="F21" s="2"/>
      <c r="G21" s="3">
        <f>IFERROR(F21/$F$27,0)</f>
        <v>0</v>
      </c>
    </row>
    <row r="22" spans="1:7" ht="16.5" thickTop="1" thickBot="1">
      <c r="A22" s="46"/>
      <c r="B22" s="47"/>
      <c r="C22" s="48"/>
      <c r="E22" s="1" t="s">
        <v>36</v>
      </c>
      <c r="F22" s="2"/>
      <c r="G22" s="3">
        <f t="shared" ref="G22:G23" si="2">IFERROR(F22/$F$27,0)</f>
        <v>0</v>
      </c>
    </row>
    <row r="23" spans="1:7" ht="15.75" thickBot="1">
      <c r="A23" s="40" t="s">
        <v>37</v>
      </c>
      <c r="B23" s="41"/>
      <c r="C23" s="42"/>
      <c r="E23" s="1" t="s">
        <v>36</v>
      </c>
      <c r="F23" s="2"/>
      <c r="G23" s="3">
        <f t="shared" si="2"/>
        <v>0</v>
      </c>
    </row>
    <row r="24" spans="1:7">
      <c r="A24" s="1" t="s">
        <v>38</v>
      </c>
      <c r="B24" s="2" t="s">
        <v>55</v>
      </c>
      <c r="C24" s="3">
        <f>IFERROR(B24/$B$49,0)</f>
        <v>0</v>
      </c>
      <c r="E24" s="1" t="s">
        <v>39</v>
      </c>
      <c r="F24" s="2"/>
      <c r="G24" s="3">
        <f>IFERROR(F24/$F$27,0)</f>
        <v>0</v>
      </c>
    </row>
    <row r="25" spans="1:7" ht="15.75" thickBot="1">
      <c r="A25" s="1" t="s">
        <v>38</v>
      </c>
      <c r="B25" s="2"/>
      <c r="C25" s="3">
        <f>IFERROR(B25/$B$49,0)</f>
        <v>0</v>
      </c>
      <c r="E25" s="8" t="s">
        <v>15</v>
      </c>
      <c r="F25" s="9">
        <f>SUM(F18:F24)</f>
        <v>0</v>
      </c>
      <c r="G25" s="10">
        <f>SUM(G18:G24)</f>
        <v>0</v>
      </c>
    </row>
    <row r="26" spans="1:7">
      <c r="A26" s="1" t="s">
        <v>38</v>
      </c>
      <c r="B26" s="2"/>
      <c r="C26" s="3">
        <f>IFERROR(B26/$B$49,0)</f>
        <v>0</v>
      </c>
      <c r="E26" s="11"/>
      <c r="F26" s="12"/>
      <c r="G26" s="13"/>
    </row>
    <row r="27" spans="1:7" ht="15.75" thickBot="1">
      <c r="A27" s="1" t="s">
        <v>40</v>
      </c>
      <c r="B27" s="2"/>
      <c r="C27" s="3">
        <f>IFERROR(B27/$B$49,0)</f>
        <v>0</v>
      </c>
      <c r="E27" s="14" t="s">
        <v>41</v>
      </c>
      <c r="F27" s="15">
        <f>F15+F25</f>
        <v>0</v>
      </c>
      <c r="G27" s="16">
        <f>G15+G25</f>
        <v>0</v>
      </c>
    </row>
    <row r="28" spans="1:7" ht="15.75" thickTop="1">
      <c r="A28" s="17" t="s">
        <v>42</v>
      </c>
      <c r="B28" s="18"/>
      <c r="C28" s="3">
        <f>IFERROR(B28/$B$49,0)</f>
        <v>0</v>
      </c>
      <c r="E28" s="11"/>
      <c r="F28" s="11"/>
      <c r="G28" s="11"/>
    </row>
    <row r="29" spans="1:7" ht="15.75" thickBot="1">
      <c r="A29" s="4" t="s">
        <v>15</v>
      </c>
      <c r="B29" s="5">
        <f>SUM(B24:B28)</f>
        <v>0</v>
      </c>
      <c r="C29" s="6">
        <f>SUM(C24:C28)</f>
        <v>0</v>
      </c>
      <c r="E29" s="14" t="s">
        <v>43</v>
      </c>
      <c r="F29" s="15">
        <f>B49-F27</f>
        <v>0</v>
      </c>
      <c r="G29" s="16"/>
    </row>
    <row r="30" spans="1:7" ht="16.5" thickTop="1" thickBot="1">
      <c r="A30" s="37"/>
      <c r="B30" s="38"/>
      <c r="C30" s="39"/>
      <c r="E30" s="11"/>
      <c r="F30" s="11"/>
      <c r="G30" s="11"/>
    </row>
    <row r="31" spans="1:7" ht="15.75" thickBot="1">
      <c r="A31" s="40" t="s">
        <v>44</v>
      </c>
      <c r="B31" s="41"/>
      <c r="C31" s="42"/>
      <c r="F31" s="19"/>
      <c r="G31" s="19"/>
    </row>
    <row r="32" spans="1:7">
      <c r="A32" s="1" t="s">
        <v>45</v>
      </c>
      <c r="B32" s="2" t="s">
        <v>55</v>
      </c>
      <c r="C32" s="3">
        <f>IFERROR(B32/$B$49,0)</f>
        <v>0</v>
      </c>
      <c r="E32" s="20" t="s">
        <v>3</v>
      </c>
      <c r="F32" s="21">
        <f>B10</f>
        <v>0</v>
      </c>
      <c r="G32" s="22" t="e">
        <f>F32/$F$36</f>
        <v>#DIV/0!</v>
      </c>
    </row>
    <row r="33" spans="1:7">
      <c r="A33" s="1" t="s">
        <v>46</v>
      </c>
      <c r="B33" s="2" t="s">
        <v>55</v>
      </c>
      <c r="C33" s="3">
        <f>IFERROR(B33/$B$49,0)</f>
        <v>0</v>
      </c>
      <c r="E33" s="20" t="s">
        <v>47</v>
      </c>
      <c r="F33" s="21">
        <f>B21+B29</f>
        <v>0</v>
      </c>
      <c r="G33" s="22" t="e">
        <f>F33/$F$36</f>
        <v>#DIV/0!</v>
      </c>
    </row>
    <row r="34" spans="1:7">
      <c r="A34" s="1" t="s">
        <v>46</v>
      </c>
      <c r="B34" s="2"/>
      <c r="C34" s="3">
        <f>IFERROR(B34/$B$49,0)</f>
        <v>0</v>
      </c>
      <c r="E34" s="20" t="s">
        <v>44</v>
      </c>
      <c r="F34" s="21">
        <f>B37</f>
        <v>0</v>
      </c>
      <c r="G34" s="22" t="e">
        <f>F34/$F$36</f>
        <v>#DIV/0!</v>
      </c>
    </row>
    <row r="35" spans="1:7">
      <c r="A35" s="1" t="s">
        <v>46</v>
      </c>
      <c r="B35" s="2"/>
      <c r="C35" s="3">
        <f>IFERROR(B35/$B$49,0)</f>
        <v>0</v>
      </c>
      <c r="E35" s="20" t="s">
        <v>48</v>
      </c>
      <c r="F35" s="21">
        <f>B47</f>
        <v>0</v>
      </c>
      <c r="G35" s="22" t="e">
        <f>F35/$F$36</f>
        <v>#DIV/0!</v>
      </c>
    </row>
    <row r="36" spans="1:7">
      <c r="A36" s="1" t="s">
        <v>49</v>
      </c>
      <c r="B36" s="2"/>
      <c r="C36" s="3">
        <f>IFERROR(B36/$B$49,0)</f>
        <v>0</v>
      </c>
      <c r="E36" s="23" t="s">
        <v>34</v>
      </c>
      <c r="F36" s="24">
        <f>SUM(F32:F35)</f>
        <v>0</v>
      </c>
      <c r="G36" s="25" t="e">
        <f>SUM(G32:G35)</f>
        <v>#DIV/0!</v>
      </c>
    </row>
    <row r="37" spans="1:7" ht="15.75" thickBot="1">
      <c r="A37" s="4" t="s">
        <v>34</v>
      </c>
      <c r="B37" s="5">
        <f>SUM(B32:B36)</f>
        <v>0</v>
      </c>
      <c r="C37" s="6">
        <f>SUM(C32:C36)</f>
        <v>0</v>
      </c>
      <c r="E37" s="11"/>
      <c r="F37" s="11"/>
      <c r="G37" s="26"/>
    </row>
    <row r="38" spans="1:7" ht="16.5" thickTop="1" thickBot="1">
      <c r="A38" s="37"/>
      <c r="B38" s="38"/>
      <c r="C38" s="39"/>
      <c r="E38" s="11"/>
      <c r="F38" s="11"/>
      <c r="G38" s="11"/>
    </row>
    <row r="39" spans="1:7" ht="15.75" thickBot="1">
      <c r="A39" s="40" t="s">
        <v>48</v>
      </c>
      <c r="B39" s="41"/>
      <c r="C39" s="42"/>
      <c r="E39" s="11"/>
      <c r="F39" s="11"/>
      <c r="G39" s="11"/>
    </row>
    <row r="40" spans="1:7">
      <c r="A40" s="1" t="s">
        <v>50</v>
      </c>
      <c r="B40" s="2"/>
      <c r="C40" s="3">
        <f t="shared" ref="C40:C46" si="3">IFERROR(B40/$B$49,0)</f>
        <v>0</v>
      </c>
      <c r="E40" s="11"/>
      <c r="F40" s="11"/>
      <c r="G40" s="11"/>
    </row>
    <row r="41" spans="1:7">
      <c r="A41" s="1" t="s">
        <v>51</v>
      </c>
      <c r="B41" s="2"/>
      <c r="C41" s="3">
        <f t="shared" si="3"/>
        <v>0</v>
      </c>
      <c r="E41" s="11"/>
      <c r="F41" s="11"/>
      <c r="G41" s="11"/>
    </row>
    <row r="42" spans="1:7">
      <c r="A42" s="1" t="s">
        <v>52</v>
      </c>
      <c r="B42" s="2"/>
      <c r="C42" s="3">
        <f t="shared" si="3"/>
        <v>0</v>
      </c>
      <c r="E42" s="11"/>
      <c r="F42" s="11"/>
      <c r="G42" s="11"/>
    </row>
    <row r="43" spans="1:7">
      <c r="A43" s="1" t="s">
        <v>53</v>
      </c>
      <c r="B43" s="27"/>
      <c r="C43" s="3">
        <f t="shared" si="3"/>
        <v>0</v>
      </c>
      <c r="E43" s="11"/>
      <c r="F43" s="11"/>
      <c r="G43" s="11"/>
    </row>
    <row r="44" spans="1:7">
      <c r="A44" s="1" t="s">
        <v>54</v>
      </c>
      <c r="B44" s="27"/>
      <c r="C44" s="3">
        <f t="shared" si="3"/>
        <v>0</v>
      </c>
      <c r="E44" s="11"/>
      <c r="F44" s="11"/>
      <c r="G44" s="11"/>
    </row>
    <row r="45" spans="1:7">
      <c r="A45" s="1" t="s">
        <v>39</v>
      </c>
      <c r="B45" s="27"/>
      <c r="C45" s="3">
        <f t="shared" si="3"/>
        <v>0</v>
      </c>
      <c r="E45" s="11" t="s">
        <v>55</v>
      </c>
      <c r="F45" s="28" t="s">
        <v>55</v>
      </c>
      <c r="G45" s="11"/>
    </row>
    <row r="46" spans="1:7">
      <c r="A46" s="1" t="s">
        <v>39</v>
      </c>
      <c r="B46" s="27"/>
      <c r="C46" s="3">
        <f t="shared" si="3"/>
        <v>0</v>
      </c>
      <c r="E46" s="11" t="s">
        <v>55</v>
      </c>
      <c r="F46" s="28" t="s">
        <v>55</v>
      </c>
      <c r="G46" s="11"/>
    </row>
    <row r="47" spans="1:7" ht="15.75" thickBot="1">
      <c r="A47" s="8" t="s">
        <v>34</v>
      </c>
      <c r="B47" s="9">
        <f>SUM(B40:B46)</f>
        <v>0</v>
      </c>
      <c r="C47" s="10">
        <f>SUM(C40:C46)</f>
        <v>0</v>
      </c>
      <c r="E47" s="29" t="s">
        <v>55</v>
      </c>
      <c r="F47" s="28" t="s">
        <v>55</v>
      </c>
      <c r="G47" s="11"/>
    </row>
    <row r="48" spans="1:7">
      <c r="A48" s="30"/>
      <c r="B48" s="31"/>
      <c r="C48" s="32"/>
      <c r="E48" s="11"/>
      <c r="F48" s="11"/>
      <c r="G48" s="11"/>
    </row>
    <row r="49" spans="1:7">
      <c r="A49" s="36" t="s">
        <v>56</v>
      </c>
      <c r="B49" s="33">
        <f>B10+B21+B29+B37+B47</f>
        <v>0</v>
      </c>
      <c r="C49" s="34">
        <f>C10+C21+C29+C37+C47</f>
        <v>0</v>
      </c>
      <c r="E49" s="11"/>
      <c r="F49" s="11"/>
      <c r="G49" s="11"/>
    </row>
    <row r="50" spans="1:7">
      <c r="E50" s="11"/>
      <c r="F50" s="11"/>
      <c r="G50" s="11"/>
    </row>
  </sheetData>
  <mergeCells count="16">
    <mergeCell ref="E17:G17"/>
    <mergeCell ref="A23:C23"/>
    <mergeCell ref="A1:G1"/>
    <mergeCell ref="A2:G2"/>
    <mergeCell ref="A3:C3"/>
    <mergeCell ref="E3:G3"/>
    <mergeCell ref="A4:C4"/>
    <mergeCell ref="E4:G4"/>
    <mergeCell ref="E16:G16"/>
    <mergeCell ref="A30:C30"/>
    <mergeCell ref="A31:C31"/>
    <mergeCell ref="A39:C39"/>
    <mergeCell ref="A11:C11"/>
    <mergeCell ref="A12:C12"/>
    <mergeCell ref="A22:C22"/>
    <mergeCell ref="A38:C38"/>
  </mergeCells>
  <conditionalFormatting sqref="A6 E6:E8 F5:F8 E9:F14 F19:F23">
    <cfRule type="expression" priority="1" stopIfTrue="1">
      <formula>TRUE</formula>
    </cfRule>
  </conditionalFormatting>
  <conditionalFormatting sqref="A5">
    <cfRule type="expression" priority="2" stopIfTrue="1">
      <formula>TRUE</formula>
    </cfRule>
  </conditionalFormatting>
  <conditionalFormatting sqref="B5:B6">
    <cfRule type="expression" priority="3" stopIfTrue="1">
      <formula>TRUE</formula>
    </cfRule>
  </conditionalFormatting>
  <conditionalFormatting sqref="E5">
    <cfRule type="expression" priority="4" stopIfTrue="1">
      <formula>TRUE</formula>
    </cfRule>
  </conditionalFormatting>
  <conditionalFormatting sqref="B49">
    <cfRule type="expression" priority="5" stopIfTrue="1">
      <formula>TRUE</formula>
    </cfRule>
  </conditionalFormatting>
  <conditionalFormatting sqref="F27">
    <cfRule type="expression" priority="6" stopIfTrue="1">
      <formula>TRUE</formula>
    </cfRule>
  </conditionalFormatting>
  <conditionalFormatting sqref="F25">
    <cfRule type="expression" priority="7" stopIfTrue="1">
      <formula>TRUE</formula>
    </cfRule>
  </conditionalFormatting>
  <conditionalFormatting sqref="F18">
    <cfRule type="expression" priority="8" stopIfTrue="1">
      <formula>TRUE</formula>
    </cfRule>
  </conditionalFormatting>
  <pageMargins left="0.3" right="0.3" top="0.1" bottom="0.1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Dickweed</dc:creator>
  <cp:keywords/>
  <dc:description/>
  <cp:lastModifiedBy/>
  <cp:revision/>
  <dcterms:created xsi:type="dcterms:W3CDTF">2020-08-22T00:40:46Z</dcterms:created>
  <dcterms:modified xsi:type="dcterms:W3CDTF">2020-09-09T15:29:36Z</dcterms:modified>
  <cp:category/>
  <cp:contentStatus/>
</cp:coreProperties>
</file>